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<sst xmlns="http://schemas.openxmlformats.org/spreadsheetml/2006/main" count="120" uniqueCount="88">
  <si>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</si>
  <si>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</si>
  <si>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</si>
  <si>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</si>
  <si>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</si>
  <si>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</si>
  <si>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</si>
  <si>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</si>
  <si>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</si>
  <si>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</si>
  <si>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</si>
  <si>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</si>
  <si>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</si>
  <si>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</si>
  <si>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</si>
  <si>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</si>
  <si>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</si>
  <si>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</si>
  <si>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</si>
  <si>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</si>
  <si>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</si>
  <si>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</si>
  <si>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</si>
  <si>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</si>
  <si>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</si>
  <si>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</si>
  <si>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</si>
  <si>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</si>
  <si>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</si>
  <si>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</si>
  <si>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</si>
  <si>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</si>
  <si>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</si>
  <si>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</si>
  <si>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</si>
  <si>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</si>
  <si>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</si>
  <si>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</si>
  <si>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</si>
  <si>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</si>
  <si>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</si>
  <si>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</si>
  <si>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</si>
  <si>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</si>
  <si>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</si>
  <si>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</si>
  <si>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</si>
  <si>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</si>
  <si>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</si>
  <si>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</si>
  <si>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</si>
  <si>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</si>
  <si>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</si>
  <si>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</si>
  <si>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</si>
  <si>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</si>
  <si>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</si>
  <si>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</si>
  <si>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</si>
  <si>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</si>
  <si>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 xml:space="preserve">Collected along side a little used walking trail (The Warthog trial) in climax forest, at the bottom of a valley </t>
  </si>
  <si>
    <t>Burchellia bubalina</t>
  </si>
  <si>
    <t>Gonioma kamassi</t>
  </si>
  <si>
    <t>Haleria lucida</t>
  </si>
  <si>
    <t>Curtisia dentata</t>
  </si>
  <si>
    <t>Pterocelastrus tricuspidata</t>
  </si>
  <si>
    <t>Storms River (Site 13)</t>
  </si>
  <si>
    <r>
      <t>S33</t>
    </r>
    <r>
      <rPr>
        <sz val="9"/>
        <color indexed="56"/>
        <rFont val="Arial"/>
        <family val="0"/>
      </rPr>
      <t>°97713</t>
    </r>
  </si>
  <si>
    <r>
      <t>E23</t>
    </r>
    <r>
      <rPr>
        <sz val="9"/>
        <color indexed="56"/>
        <rFont val="Arial"/>
        <family val="0"/>
      </rPr>
      <t>°89676</t>
    </r>
  </si>
  <si>
    <t>225m</t>
  </si>
  <si>
    <t>087/07/2008</t>
  </si>
  <si>
    <t>Nuxia congesta</t>
  </si>
  <si>
    <t>Scutia myrtina</t>
  </si>
  <si>
    <t>Nuxia floribunda</t>
  </si>
  <si>
    <t>Canthium ciliatum</t>
  </si>
  <si>
    <t>Platylophus trifoliatus</t>
  </si>
  <si>
    <t>Maytenus undata</t>
  </si>
  <si>
    <t>Polygala myrtifolia</t>
  </si>
  <si>
    <t>Scolopia mundii</t>
  </si>
  <si>
    <t>Canthium inerme</t>
  </si>
  <si>
    <t>Ttichocladus ellipticus</t>
  </si>
  <si>
    <t>Kiggelaria africana</t>
  </si>
  <si>
    <t>Cunonia capensis</t>
  </si>
  <si>
    <t>Canthium spinosum</t>
  </si>
  <si>
    <t>Sideroxylon inerme</t>
  </si>
  <si>
    <t>Ochna arborea</t>
  </si>
  <si>
    <t>Unknown</t>
  </si>
  <si>
    <t>Psydrax obovata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</si>
</sst>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56"/>
      <name val="Arial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57225" y="1057275"/>
          <a:ext cx="1971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419600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6869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5736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0788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7077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0797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8427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842700" y="1219200"/>
          <a:ext cx="28917900" cy="1637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81513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5513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6369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107</xdr:row>
      <xdr:rowOff>152400</xdr:rowOff>
    </xdr:from>
    <xdr:to>
      <xdr:col>37</xdr:col>
      <xdr:colOff>542925</xdr:colOff>
      <xdr:row>111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099125" y="1790700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109</xdr:row>
      <xdr:rowOff>85725</xdr:rowOff>
    </xdr:from>
    <xdr:to>
      <xdr:col>34</xdr:col>
      <xdr:colOff>371475</xdr:colOff>
      <xdr:row>109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708600" y="18164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10184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11422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1231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90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2"/>
  <sheetViews>
    <sheetView tabSelected="1" workbookViewId="0" topLeftCell="A1">
      <selection activeCell="C28" sqref="C28"/>
    </sheetView>
  </sheetViews>
  <sheetFormatPr defaultColWidth="11.50390625" defaultRowHeight="12"/>
  <cols>
    <col min="1" max="1" width="8.50390625" style="0" customWidth="1"/>
    <col min="2" max="2" width="26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60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66</v>
      </c>
      <c r="C3" s="49"/>
      <c r="D3" s="50" t="s">
        <v>67</v>
      </c>
      <c r="E3" s="51" t="s">
        <v>68</v>
      </c>
      <c r="F3" s="50" t="s">
        <v>69</v>
      </c>
      <c r="G3" s="52" t="s">
        <v>70</v>
      </c>
      <c r="H3" s="48">
        <f>AQ112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66">
        <v>408</v>
      </c>
      <c r="B7" s="67" t="s">
        <v>64</v>
      </c>
      <c r="C7">
        <v>1</v>
      </c>
      <c r="D7" s="58">
        <v>0</v>
      </c>
      <c r="E7">
        <v>0</v>
      </c>
      <c r="F7">
        <v>1</v>
      </c>
      <c r="G7">
        <v>1</v>
      </c>
      <c r="H7">
        <v>0</v>
      </c>
      <c r="I7">
        <v>1</v>
      </c>
      <c r="J7" s="58">
        <v>0</v>
      </c>
      <c r="K7" s="68">
        <v>0</v>
      </c>
      <c r="L7" s="68">
        <v>0</v>
      </c>
      <c r="M7" s="68">
        <v>0</v>
      </c>
      <c r="N7" s="68">
        <v>0</v>
      </c>
      <c r="O7" s="68">
        <v>0.33</v>
      </c>
      <c r="P7" s="68">
        <v>0.33</v>
      </c>
      <c r="Q7" s="68">
        <v>0.33</v>
      </c>
      <c r="R7" s="68">
        <v>0</v>
      </c>
      <c r="S7" s="58">
        <v>0</v>
      </c>
      <c r="T7" s="68">
        <v>1</v>
      </c>
      <c r="U7" s="68">
        <v>0.5</v>
      </c>
      <c r="V7" s="68">
        <v>0.5</v>
      </c>
      <c r="W7" s="58">
        <v>0</v>
      </c>
      <c r="X7" s="69">
        <v>0</v>
      </c>
      <c r="Y7" s="70">
        <v>0.5</v>
      </c>
      <c r="Z7" s="58">
        <v>0.5</v>
      </c>
      <c r="AA7" s="68">
        <v>0</v>
      </c>
      <c r="AB7" s="68">
        <v>0.5</v>
      </c>
      <c r="AC7" s="68">
        <v>0.5</v>
      </c>
      <c r="AD7" s="68">
        <v>0</v>
      </c>
      <c r="AE7" s="58">
        <v>0</v>
      </c>
      <c r="AF7" s="68">
        <v>0</v>
      </c>
      <c r="AG7" s="68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6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6">IF(AS7+AT7+AU7+AV7+AW7+AX7&gt;0,1,0)</f>
        <v>1</v>
      </c>
      <c r="BZ7">
        <f aca="true" t="shared" si="6" ref="BZ7:BZ36">IF(AY7+AZ7+BA7+BB7+BC7+BD7+BE7+BF7+BG7&gt;0,1,0)</f>
        <v>1</v>
      </c>
      <c r="CA7">
        <f aca="true" t="shared" si="7" ref="CA7:CA36">IF(BH7+BI7+BJ7+BK7&gt;0,1,0)</f>
        <v>1</v>
      </c>
      <c r="CB7">
        <f aca="true" t="shared" si="8" ref="CB7:CB36">IF(BL7+BM7+BN7&gt;0,1,0)</f>
        <v>1</v>
      </c>
      <c r="CC7">
        <f aca="true" t="shared" si="9" ref="CC7:CC36">IF(BO7+BP7+BQ7+BR7+BS7&gt;0,1,0)</f>
        <v>1</v>
      </c>
      <c r="CD7">
        <f aca="true" t="shared" si="10" ref="CD7:CD36">IF(BT7+BU7+BV7&gt;0,1,0)</f>
        <v>1</v>
      </c>
    </row>
    <row r="8" spans="1:82" ht="12.75">
      <c r="A8" s="66">
        <v>409</v>
      </c>
      <c r="B8" s="67" t="s">
        <v>71</v>
      </c>
      <c r="C8">
        <v>1</v>
      </c>
      <c r="D8" s="55">
        <v>0</v>
      </c>
      <c r="E8">
        <v>0.5</v>
      </c>
      <c r="F8">
        <v>0</v>
      </c>
      <c r="G8">
        <v>0</v>
      </c>
      <c r="H8" s="69">
        <v>0.5</v>
      </c>
      <c r="I8">
        <v>0</v>
      </c>
      <c r="J8" s="55">
        <v>0</v>
      </c>
      <c r="K8" s="68">
        <v>0</v>
      </c>
      <c r="L8" s="68">
        <v>0</v>
      </c>
      <c r="M8" s="68">
        <v>0</v>
      </c>
      <c r="N8" s="68">
        <v>0</v>
      </c>
      <c r="O8" s="68">
        <v>0.25</v>
      </c>
      <c r="P8" s="68">
        <v>0.25</v>
      </c>
      <c r="Q8" s="68">
        <v>0.25</v>
      </c>
      <c r="R8" s="68">
        <v>0.25</v>
      </c>
      <c r="S8" s="55">
        <v>0</v>
      </c>
      <c r="T8" s="68">
        <v>1</v>
      </c>
      <c r="U8" s="68">
        <v>0</v>
      </c>
      <c r="V8" s="68">
        <v>0.5</v>
      </c>
      <c r="W8" s="55">
        <v>0.5</v>
      </c>
      <c r="X8" s="69">
        <v>0</v>
      </c>
      <c r="Y8" s="70">
        <v>1</v>
      </c>
      <c r="Z8" s="55">
        <v>0</v>
      </c>
      <c r="AA8" s="68">
        <v>0</v>
      </c>
      <c r="AB8" s="68">
        <v>0</v>
      </c>
      <c r="AC8" s="68">
        <v>0.33</v>
      </c>
      <c r="AD8" s="68">
        <v>0.33</v>
      </c>
      <c r="AE8" s="55">
        <v>0.33</v>
      </c>
      <c r="AF8" s="70">
        <v>0.5</v>
      </c>
      <c r="AG8" s="70">
        <v>0.5</v>
      </c>
      <c r="AH8" s="71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69">IF(C8+D8&gt;0,1,0)</f>
        <v>1</v>
      </c>
      <c r="AS8">
        <f aca="true" t="shared" si="12" ref="AS8:AS69">IF(E8&gt;0,1,0)</f>
        <v>1</v>
      </c>
      <c r="AT8">
        <f aca="true" t="shared" si="13" ref="AT8:AT69">IF(F8&gt;0,1,0)</f>
        <v>0</v>
      </c>
      <c r="AU8">
        <f aca="true" t="shared" si="14" ref="AU8:AU69">IF(G8&gt;0,1,0)</f>
        <v>0</v>
      </c>
      <c r="AV8">
        <f aca="true" t="shared" si="15" ref="AV8:AV69">IF(H8&gt;0,1,0)</f>
        <v>1</v>
      </c>
      <c r="AW8">
        <f aca="true" t="shared" si="16" ref="AW8:AW69">IF(I8&gt;0,1,0)</f>
        <v>0</v>
      </c>
      <c r="AX8">
        <f aca="true" t="shared" si="17" ref="AX8:AX69">IF(J8&gt;0,1,0)</f>
        <v>0</v>
      </c>
      <c r="AY8">
        <f aca="true" t="shared" si="18" ref="AY8:AY69">IF(K8&gt;0,1,0)</f>
        <v>0</v>
      </c>
      <c r="AZ8">
        <f aca="true" t="shared" si="19" ref="AZ8:AZ69">IF(L8&gt;0,1,0)</f>
        <v>0</v>
      </c>
      <c r="BA8">
        <f aca="true" t="shared" si="20" ref="BA8:BA69">IF(M8&gt;0,1,0)</f>
        <v>0</v>
      </c>
      <c r="BB8">
        <f aca="true" t="shared" si="21" ref="BB8:BB69">IF(N8&gt;0,1,0)</f>
        <v>0</v>
      </c>
      <c r="BC8">
        <f aca="true" t="shared" si="22" ref="BC8:BC69">IF(O8&gt;0,1,0)</f>
        <v>1</v>
      </c>
      <c r="BD8">
        <f aca="true" t="shared" si="23" ref="BD8:BD69">IF(P8&gt;0,1,0)</f>
        <v>1</v>
      </c>
      <c r="BE8">
        <f aca="true" t="shared" si="24" ref="BE8:BE69">IF(Q8&gt;0,1,0)</f>
        <v>1</v>
      </c>
      <c r="BF8">
        <f aca="true" t="shared" si="25" ref="BF8:BF69">IF(R8&gt;0,1,0)</f>
        <v>1</v>
      </c>
      <c r="BG8">
        <f aca="true" t="shared" si="26" ref="BG8:BG69">IF(S8&gt;0,1,0)</f>
        <v>0</v>
      </c>
      <c r="BH8">
        <f aca="true" t="shared" si="27" ref="BH8:BH69">IF(T8&gt;0,1,0)</f>
        <v>1</v>
      </c>
      <c r="BI8">
        <f aca="true" t="shared" si="28" ref="BI8:BI69">IF(U8&gt;0,1,0)</f>
        <v>0</v>
      </c>
      <c r="BJ8">
        <f aca="true" t="shared" si="29" ref="BJ8:BJ69">IF(V8&gt;0,1,0)</f>
        <v>1</v>
      </c>
      <c r="BK8">
        <f aca="true" t="shared" si="30" ref="BK8:BK69">IF(W8&gt;0,1,0)</f>
        <v>1</v>
      </c>
      <c r="BL8">
        <f aca="true" t="shared" si="31" ref="BL8:BL69">IF(X8&gt;0,1,0)</f>
        <v>0</v>
      </c>
      <c r="BM8">
        <f aca="true" t="shared" si="32" ref="BM8:BM69">IF(Y8&gt;0,1,0)</f>
        <v>1</v>
      </c>
      <c r="BN8">
        <f aca="true" t="shared" si="33" ref="BN8:BN69">IF(Z8&gt;0,1,0)</f>
        <v>0</v>
      </c>
      <c r="BO8">
        <f aca="true" t="shared" si="34" ref="BO8:BO69">IF(AA8&gt;0,1,0)</f>
        <v>0</v>
      </c>
      <c r="BP8">
        <f aca="true" t="shared" si="35" ref="BP8:BP69">IF(AB8&gt;0,1,0)</f>
        <v>0</v>
      </c>
      <c r="BQ8">
        <f aca="true" t="shared" si="36" ref="BQ8:BQ69">IF(AC8&gt;0,1,0)</f>
        <v>1</v>
      </c>
      <c r="BR8">
        <f aca="true" t="shared" si="37" ref="BR8:BR69">IF(AD8&gt;0,1,0)</f>
        <v>1</v>
      </c>
      <c r="BS8">
        <f aca="true" t="shared" si="38" ref="BS8:BS69">IF(AE8&gt;0,1,0)</f>
        <v>1</v>
      </c>
      <c r="BT8">
        <f aca="true" t="shared" si="39" ref="BT8:BT69">IF(AF8&gt;0,1,0)</f>
        <v>1</v>
      </c>
      <c r="BU8">
        <f aca="true" t="shared" si="40" ref="BU8:BU69">IF(AG8&gt;0,1,0)</f>
        <v>1</v>
      </c>
      <c r="BV8">
        <f aca="true" t="shared" si="41" ref="BV8:BV69">IF(AH8&gt;0,1,0)</f>
        <v>0</v>
      </c>
      <c r="BX8">
        <f aca="true" t="shared" si="42" ref="BX8:BX69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66">
        <v>410</v>
      </c>
      <c r="B9" s="67" t="s">
        <v>86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 s="68">
        <v>0.5</v>
      </c>
      <c r="L9" s="68">
        <v>0.5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55">
        <v>0</v>
      </c>
      <c r="T9" s="68">
        <v>0</v>
      </c>
      <c r="U9" s="68">
        <v>0.5</v>
      </c>
      <c r="V9" s="68">
        <v>0.5</v>
      </c>
      <c r="W9" s="55">
        <v>0</v>
      </c>
      <c r="X9" s="69">
        <v>0</v>
      </c>
      <c r="Y9" s="70">
        <v>1</v>
      </c>
      <c r="Z9" s="55">
        <v>0</v>
      </c>
      <c r="AA9" s="68">
        <v>0</v>
      </c>
      <c r="AB9" s="68">
        <v>0</v>
      </c>
      <c r="AC9" s="68">
        <v>0</v>
      </c>
      <c r="AD9" s="68">
        <v>0.5</v>
      </c>
      <c r="AE9" s="55">
        <v>0.5</v>
      </c>
      <c r="AF9" s="68">
        <v>0</v>
      </c>
      <c r="AG9" s="68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1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66">
        <v>412</v>
      </c>
      <c r="B10" s="67" t="s">
        <v>72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0.5</v>
      </c>
      <c r="P10" s="68">
        <v>0.5</v>
      </c>
      <c r="Q10" s="68">
        <v>0</v>
      </c>
      <c r="R10" s="68">
        <v>0</v>
      </c>
      <c r="S10" s="55">
        <v>0</v>
      </c>
      <c r="T10" s="68">
        <v>1</v>
      </c>
      <c r="U10" s="68">
        <v>0.5</v>
      </c>
      <c r="V10" s="68">
        <v>0</v>
      </c>
      <c r="W10" s="55">
        <v>0.5</v>
      </c>
      <c r="X10" s="69">
        <v>0</v>
      </c>
      <c r="Y10" s="70">
        <v>0.5</v>
      </c>
      <c r="Z10" s="55">
        <v>0.5</v>
      </c>
      <c r="AA10" s="68">
        <v>0</v>
      </c>
      <c r="AB10" s="68">
        <v>0.5</v>
      </c>
      <c r="AC10" s="68">
        <v>0.5</v>
      </c>
      <c r="AD10" s="68">
        <v>0</v>
      </c>
      <c r="AE10" s="55">
        <v>0</v>
      </c>
      <c r="AF10" s="68">
        <v>0</v>
      </c>
      <c r="AG10" s="68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66">
        <v>413</v>
      </c>
      <c r="B11" s="67" t="s">
        <v>63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0</v>
      </c>
      <c r="I11">
        <v>1</v>
      </c>
      <c r="J11" s="55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0.5</v>
      </c>
      <c r="P11" s="68">
        <v>0.5</v>
      </c>
      <c r="Q11" s="68">
        <v>0</v>
      </c>
      <c r="R11" s="68">
        <v>0</v>
      </c>
      <c r="S11" s="55">
        <v>0</v>
      </c>
      <c r="T11" s="68">
        <v>0</v>
      </c>
      <c r="U11" s="68">
        <v>0</v>
      </c>
      <c r="V11" s="68">
        <v>0.5</v>
      </c>
      <c r="W11" s="55">
        <v>0.5</v>
      </c>
      <c r="X11" s="69">
        <v>0</v>
      </c>
      <c r="Y11" s="70">
        <v>1</v>
      </c>
      <c r="Z11" s="55">
        <v>0</v>
      </c>
      <c r="AA11" s="68">
        <v>0</v>
      </c>
      <c r="AB11" s="68">
        <v>0.5</v>
      </c>
      <c r="AC11" s="68">
        <v>0.5</v>
      </c>
      <c r="AD11" s="68">
        <v>0</v>
      </c>
      <c r="AE11" s="55">
        <v>0</v>
      </c>
      <c r="AF11" s="68">
        <v>0</v>
      </c>
      <c r="AG11" s="68">
        <v>0</v>
      </c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66">
        <v>414</v>
      </c>
      <c r="B12" s="67" t="s">
        <v>62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0.5</v>
      </c>
      <c r="P12" s="68">
        <v>0.5</v>
      </c>
      <c r="Q12" s="68">
        <v>0</v>
      </c>
      <c r="R12" s="68">
        <v>0</v>
      </c>
      <c r="S12" s="55">
        <v>0</v>
      </c>
      <c r="T12" s="68">
        <v>0</v>
      </c>
      <c r="U12" s="68">
        <v>0</v>
      </c>
      <c r="V12" s="68">
        <v>1</v>
      </c>
      <c r="W12" s="55">
        <v>0</v>
      </c>
      <c r="X12" s="69">
        <v>0</v>
      </c>
      <c r="Y12" s="70">
        <v>0.5</v>
      </c>
      <c r="Z12" s="55">
        <v>0.5</v>
      </c>
      <c r="AA12" s="68">
        <v>0</v>
      </c>
      <c r="AB12" s="68">
        <v>0</v>
      </c>
      <c r="AC12" s="68">
        <v>0</v>
      </c>
      <c r="AD12" s="68">
        <v>0.5</v>
      </c>
      <c r="AE12" s="55">
        <v>0.5</v>
      </c>
      <c r="AF12" s="70">
        <v>0</v>
      </c>
      <c r="AG12" s="70">
        <v>1</v>
      </c>
      <c r="AH12" s="71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66">
        <v>415</v>
      </c>
      <c r="B13" s="67" t="s">
        <v>73</v>
      </c>
      <c r="C13">
        <v>1</v>
      </c>
      <c r="D13" s="55">
        <v>0</v>
      </c>
      <c r="E13">
        <v>0.5</v>
      </c>
      <c r="F13">
        <v>0</v>
      </c>
      <c r="G13">
        <v>0</v>
      </c>
      <c r="H13">
        <v>0.25</v>
      </c>
      <c r="I13">
        <v>0.25</v>
      </c>
      <c r="J13" s="55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0.33</v>
      </c>
      <c r="P13" s="68">
        <v>0.33</v>
      </c>
      <c r="Q13" s="68">
        <v>0.33</v>
      </c>
      <c r="R13" s="68">
        <v>0</v>
      </c>
      <c r="S13" s="55">
        <v>0</v>
      </c>
      <c r="T13" s="68">
        <v>0</v>
      </c>
      <c r="U13" s="68">
        <v>0</v>
      </c>
      <c r="V13" s="68">
        <v>0</v>
      </c>
      <c r="W13" s="55">
        <v>1</v>
      </c>
      <c r="X13" s="69">
        <v>0</v>
      </c>
      <c r="Y13" s="70">
        <v>1</v>
      </c>
      <c r="Z13" s="55">
        <v>0</v>
      </c>
      <c r="AA13" s="68">
        <v>0</v>
      </c>
      <c r="AB13" s="68">
        <v>0</v>
      </c>
      <c r="AC13" s="68">
        <v>0</v>
      </c>
      <c r="AD13" s="68">
        <v>0.5</v>
      </c>
      <c r="AE13" s="55">
        <v>0.5</v>
      </c>
      <c r="AF13" s="68">
        <v>0</v>
      </c>
      <c r="AG13" s="68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66">
        <v>416</v>
      </c>
      <c r="B14" s="67" t="s">
        <v>74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0.5</v>
      </c>
      <c r="P14" s="68">
        <v>0.5</v>
      </c>
      <c r="Q14" s="68">
        <v>0</v>
      </c>
      <c r="R14" s="68">
        <v>0</v>
      </c>
      <c r="S14" s="55">
        <v>0</v>
      </c>
      <c r="T14" s="68">
        <v>0</v>
      </c>
      <c r="U14" s="68">
        <v>0</v>
      </c>
      <c r="V14" s="68">
        <v>0</v>
      </c>
      <c r="W14" s="55">
        <v>1</v>
      </c>
      <c r="X14" s="69">
        <v>0</v>
      </c>
      <c r="Y14" s="70">
        <v>0.5</v>
      </c>
      <c r="Z14" s="55">
        <v>0.5</v>
      </c>
      <c r="AA14" s="68">
        <v>0</v>
      </c>
      <c r="AB14" s="68">
        <v>0.5</v>
      </c>
      <c r="AC14" s="68">
        <v>0.5</v>
      </c>
      <c r="AD14" s="68">
        <v>0</v>
      </c>
      <c r="AE14" s="55">
        <v>0</v>
      </c>
      <c r="AF14" s="68">
        <v>0</v>
      </c>
      <c r="AG14" s="68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66">
        <v>417</v>
      </c>
      <c r="B15" s="67" t="s">
        <v>75</v>
      </c>
      <c r="C15">
        <v>1</v>
      </c>
      <c r="D15" s="55">
        <v>0</v>
      </c>
      <c r="E15">
        <v>0</v>
      </c>
      <c r="F15">
        <v>1</v>
      </c>
      <c r="G15">
        <v>0</v>
      </c>
      <c r="H15">
        <v>0</v>
      </c>
      <c r="I15">
        <v>1</v>
      </c>
      <c r="J15" s="55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0.5</v>
      </c>
      <c r="P15" s="68">
        <v>0.5</v>
      </c>
      <c r="Q15" s="68">
        <v>0</v>
      </c>
      <c r="R15" s="68">
        <v>0</v>
      </c>
      <c r="S15" s="55">
        <v>0</v>
      </c>
      <c r="T15" s="68">
        <v>0</v>
      </c>
      <c r="U15" s="68">
        <v>0</v>
      </c>
      <c r="V15" s="68">
        <v>0.5</v>
      </c>
      <c r="W15" s="55">
        <v>0.5</v>
      </c>
      <c r="X15" s="69">
        <v>0</v>
      </c>
      <c r="Y15" s="70">
        <v>0.5</v>
      </c>
      <c r="Z15" s="55">
        <v>0.5</v>
      </c>
      <c r="AA15" s="68">
        <v>0</v>
      </c>
      <c r="AB15" s="68">
        <v>0</v>
      </c>
      <c r="AC15" s="68">
        <v>0</v>
      </c>
      <c r="AD15" s="68">
        <v>0.5</v>
      </c>
      <c r="AE15" s="55">
        <v>0.5</v>
      </c>
      <c r="AF15" s="68">
        <v>0.5</v>
      </c>
      <c r="AG15" s="68">
        <v>0.5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1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66">
        <v>418</v>
      </c>
      <c r="B16" s="67" t="s">
        <v>76</v>
      </c>
      <c r="C16">
        <v>1</v>
      </c>
      <c r="D16" s="55">
        <v>0</v>
      </c>
      <c r="E16">
        <v>0</v>
      </c>
      <c r="F16">
        <v>0</v>
      </c>
      <c r="G16">
        <v>0</v>
      </c>
      <c r="H16">
        <v>0.5</v>
      </c>
      <c r="I16">
        <v>0.5</v>
      </c>
      <c r="J16" s="55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0">
        <v>0.33</v>
      </c>
      <c r="Q16" s="70">
        <v>0.33</v>
      </c>
      <c r="R16" s="70">
        <v>0.33</v>
      </c>
      <c r="S16" s="55">
        <v>0</v>
      </c>
      <c r="T16" s="68">
        <v>1</v>
      </c>
      <c r="U16" s="68">
        <v>0.5</v>
      </c>
      <c r="V16" s="68">
        <v>0</v>
      </c>
      <c r="W16" s="55">
        <v>0.5</v>
      </c>
      <c r="X16" s="69">
        <v>0</v>
      </c>
      <c r="Y16" s="70">
        <v>0.5</v>
      </c>
      <c r="Z16" s="55">
        <v>0.5</v>
      </c>
      <c r="AA16" s="68">
        <v>0</v>
      </c>
      <c r="AB16" s="68">
        <v>1</v>
      </c>
      <c r="AC16" s="68">
        <v>0</v>
      </c>
      <c r="AD16" s="68">
        <v>0</v>
      </c>
      <c r="AE16" s="55">
        <v>0</v>
      </c>
      <c r="AF16" s="68">
        <v>0</v>
      </c>
      <c r="AG16" s="68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66">
        <v>419</v>
      </c>
      <c r="B17" s="67" t="s">
        <v>77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 s="68">
        <v>0</v>
      </c>
      <c r="L17" s="68">
        <v>0</v>
      </c>
      <c r="M17" s="68">
        <v>0</v>
      </c>
      <c r="N17" s="68">
        <v>0.5</v>
      </c>
      <c r="O17" s="68">
        <v>0.5</v>
      </c>
      <c r="P17" s="68">
        <v>0</v>
      </c>
      <c r="Q17" s="68">
        <v>0</v>
      </c>
      <c r="R17" s="68">
        <v>0</v>
      </c>
      <c r="S17" s="55">
        <v>0</v>
      </c>
      <c r="T17" s="68">
        <v>0</v>
      </c>
      <c r="U17" s="68">
        <v>0.5</v>
      </c>
      <c r="V17" s="68">
        <v>0.5</v>
      </c>
      <c r="W17" s="55">
        <v>0</v>
      </c>
      <c r="X17" s="69">
        <v>0</v>
      </c>
      <c r="Y17" s="70">
        <v>1</v>
      </c>
      <c r="Z17" s="55">
        <v>0</v>
      </c>
      <c r="AA17" s="68">
        <v>0</v>
      </c>
      <c r="AB17" s="68">
        <v>0</v>
      </c>
      <c r="AC17" s="68">
        <v>0.5</v>
      </c>
      <c r="AD17" s="68">
        <v>0.5</v>
      </c>
      <c r="AE17" s="55">
        <v>0</v>
      </c>
      <c r="AF17" s="68">
        <v>0</v>
      </c>
      <c r="AG17" s="68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66">
        <v>421</v>
      </c>
      <c r="B18" s="67" t="s">
        <v>87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0.5</v>
      </c>
      <c r="P18" s="68">
        <v>0.5</v>
      </c>
      <c r="Q18" s="68">
        <v>0</v>
      </c>
      <c r="R18" s="68">
        <v>0</v>
      </c>
      <c r="S18" s="55">
        <v>0</v>
      </c>
      <c r="T18" s="68">
        <v>0</v>
      </c>
      <c r="U18" s="68">
        <v>0.5</v>
      </c>
      <c r="V18" s="68">
        <v>0</v>
      </c>
      <c r="W18" s="55">
        <v>0.5</v>
      </c>
      <c r="X18" s="69">
        <v>0</v>
      </c>
      <c r="Y18" s="70">
        <v>0.5</v>
      </c>
      <c r="Z18" s="55">
        <v>0.5</v>
      </c>
      <c r="AA18" s="68">
        <v>0</v>
      </c>
      <c r="AB18" s="68">
        <v>0.5</v>
      </c>
      <c r="AC18" s="68">
        <v>0.5</v>
      </c>
      <c r="AD18" s="68">
        <v>0</v>
      </c>
      <c r="AE18" s="55">
        <v>0</v>
      </c>
      <c r="AF18" s="68">
        <v>0</v>
      </c>
      <c r="AG18" s="6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66">
        <v>422</v>
      </c>
      <c r="B19" s="67" t="s">
        <v>61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0.5</v>
      </c>
      <c r="P19" s="68">
        <v>0.5</v>
      </c>
      <c r="Q19" s="68">
        <v>0</v>
      </c>
      <c r="R19" s="68">
        <v>0</v>
      </c>
      <c r="S19" s="55">
        <v>0</v>
      </c>
      <c r="T19" s="68">
        <v>0</v>
      </c>
      <c r="U19" s="68">
        <v>0.33</v>
      </c>
      <c r="V19" s="68">
        <v>0.33</v>
      </c>
      <c r="W19" s="55">
        <v>0.33</v>
      </c>
      <c r="X19" s="69">
        <v>0</v>
      </c>
      <c r="Y19" s="70">
        <v>0.5</v>
      </c>
      <c r="Z19" s="55">
        <v>0.5</v>
      </c>
      <c r="AA19" s="68">
        <v>0</v>
      </c>
      <c r="AB19" s="68">
        <v>0</v>
      </c>
      <c r="AC19" s="68">
        <v>0.5</v>
      </c>
      <c r="AD19" s="68">
        <v>0.5</v>
      </c>
      <c r="AE19" s="55">
        <v>0</v>
      </c>
      <c r="AF19" s="68">
        <v>0</v>
      </c>
      <c r="AG19" s="68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66">
        <v>424</v>
      </c>
      <c r="B20" s="67" t="s">
        <v>78</v>
      </c>
      <c r="C20">
        <v>1</v>
      </c>
      <c r="D20" s="55">
        <v>0</v>
      </c>
      <c r="E20">
        <v>0</v>
      </c>
      <c r="F20">
        <v>0</v>
      </c>
      <c r="G20">
        <v>0</v>
      </c>
      <c r="H20">
        <v>0</v>
      </c>
      <c r="I20">
        <v>1</v>
      </c>
      <c r="J20" s="55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0.5</v>
      </c>
      <c r="Q20" s="68">
        <v>0.5</v>
      </c>
      <c r="R20" s="68">
        <v>0</v>
      </c>
      <c r="S20" s="55">
        <v>0</v>
      </c>
      <c r="T20" s="68">
        <v>0</v>
      </c>
      <c r="U20" s="68">
        <v>0.5</v>
      </c>
      <c r="V20" s="68">
        <v>0</v>
      </c>
      <c r="W20" s="55">
        <v>0.5</v>
      </c>
      <c r="X20" s="69">
        <v>0</v>
      </c>
      <c r="Y20" s="70">
        <v>1</v>
      </c>
      <c r="Z20" s="55">
        <v>0</v>
      </c>
      <c r="AA20" s="68">
        <v>0</v>
      </c>
      <c r="AB20" s="68">
        <v>0.25</v>
      </c>
      <c r="AC20" s="68">
        <v>0.25</v>
      </c>
      <c r="AD20" s="68">
        <v>0.25</v>
      </c>
      <c r="AE20" s="55">
        <v>0.25</v>
      </c>
      <c r="AF20" s="68">
        <v>0</v>
      </c>
      <c r="AG20" s="68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66">
        <v>425</v>
      </c>
      <c r="B21" s="67" t="s">
        <v>79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0.5</v>
      </c>
      <c r="P21" s="68">
        <v>0.5</v>
      </c>
      <c r="Q21" s="68">
        <v>0</v>
      </c>
      <c r="R21" s="68">
        <v>0</v>
      </c>
      <c r="S21" s="55">
        <v>0</v>
      </c>
      <c r="T21" s="68">
        <v>0</v>
      </c>
      <c r="U21" s="68">
        <v>0</v>
      </c>
      <c r="V21" s="68">
        <v>0</v>
      </c>
      <c r="W21" s="55">
        <v>1</v>
      </c>
      <c r="X21" s="69">
        <v>0</v>
      </c>
      <c r="Y21" s="70">
        <v>0.5</v>
      </c>
      <c r="Z21" s="55">
        <v>0.5</v>
      </c>
      <c r="AA21" s="68">
        <v>0</v>
      </c>
      <c r="AB21" s="68">
        <v>0.5</v>
      </c>
      <c r="AC21" s="68">
        <v>0.5</v>
      </c>
      <c r="AD21" s="68">
        <v>0</v>
      </c>
      <c r="AE21" s="55">
        <v>0</v>
      </c>
      <c r="AF21" s="68">
        <v>0</v>
      </c>
      <c r="AG21" s="68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66">
        <v>426</v>
      </c>
      <c r="B22" s="67" t="s">
        <v>80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0.25</v>
      </c>
      <c r="Q22" s="68">
        <v>0.25</v>
      </c>
      <c r="R22" s="68">
        <v>0.25</v>
      </c>
      <c r="S22" s="55">
        <v>0.25</v>
      </c>
      <c r="T22" s="68">
        <v>1</v>
      </c>
      <c r="U22" s="68">
        <v>0.33</v>
      </c>
      <c r="V22" s="68">
        <v>0.33</v>
      </c>
      <c r="W22" s="55">
        <v>0.33</v>
      </c>
      <c r="X22" s="69">
        <v>0.5</v>
      </c>
      <c r="Y22" s="70">
        <v>0.5</v>
      </c>
      <c r="Z22" s="55">
        <v>0</v>
      </c>
      <c r="AA22" s="68">
        <v>0</v>
      </c>
      <c r="AB22" s="68">
        <v>0.5</v>
      </c>
      <c r="AC22" s="68">
        <v>0.5</v>
      </c>
      <c r="AD22" s="68">
        <v>0</v>
      </c>
      <c r="AE22" s="55">
        <v>0</v>
      </c>
      <c r="AF22" s="68">
        <v>0</v>
      </c>
      <c r="AG22" s="68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66">
        <v>427</v>
      </c>
      <c r="B23" s="67" t="s">
        <v>81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0.5</v>
      </c>
      <c r="P23" s="68">
        <v>0.5</v>
      </c>
      <c r="Q23" s="68">
        <v>0</v>
      </c>
      <c r="R23" s="68">
        <v>0</v>
      </c>
      <c r="S23" s="55">
        <v>0</v>
      </c>
      <c r="T23" s="68">
        <v>0</v>
      </c>
      <c r="U23" s="68">
        <v>0.33</v>
      </c>
      <c r="V23" s="68">
        <v>0.33</v>
      </c>
      <c r="W23" s="55">
        <v>0.33</v>
      </c>
      <c r="X23" s="69">
        <v>0</v>
      </c>
      <c r="Y23" s="70">
        <v>1</v>
      </c>
      <c r="Z23" s="55">
        <v>0</v>
      </c>
      <c r="AA23" s="68">
        <v>0</v>
      </c>
      <c r="AB23" s="68">
        <v>0</v>
      </c>
      <c r="AC23" s="68">
        <v>0.33</v>
      </c>
      <c r="AD23" s="68">
        <v>0.33</v>
      </c>
      <c r="AE23" s="55">
        <v>0.33</v>
      </c>
      <c r="AF23" s="68">
        <v>0</v>
      </c>
      <c r="AG23" s="68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66">
        <v>428</v>
      </c>
      <c r="B24" s="67" t="s">
        <v>82</v>
      </c>
      <c r="C24">
        <v>1</v>
      </c>
      <c r="D24" s="55">
        <v>0</v>
      </c>
      <c r="E24">
        <v>0</v>
      </c>
      <c r="F24">
        <v>0.5</v>
      </c>
      <c r="G24">
        <v>0</v>
      </c>
      <c r="H24">
        <v>0</v>
      </c>
      <c r="I24">
        <v>1</v>
      </c>
      <c r="J24" s="55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0.5</v>
      </c>
      <c r="Q24" s="68">
        <v>0.5</v>
      </c>
      <c r="R24" s="68">
        <v>0</v>
      </c>
      <c r="S24" s="55">
        <v>0</v>
      </c>
      <c r="T24" s="68">
        <v>0</v>
      </c>
      <c r="U24" s="68">
        <v>0</v>
      </c>
      <c r="V24" s="68">
        <v>0.5</v>
      </c>
      <c r="W24" s="55">
        <v>0.5</v>
      </c>
      <c r="X24" s="69">
        <v>0</v>
      </c>
      <c r="Y24" s="70">
        <v>0.5</v>
      </c>
      <c r="Z24" s="55">
        <v>0.5</v>
      </c>
      <c r="AA24" s="68">
        <v>0</v>
      </c>
      <c r="AB24" s="68">
        <v>0</v>
      </c>
      <c r="AC24" s="68">
        <v>0.5</v>
      </c>
      <c r="AD24" s="68">
        <v>0.5</v>
      </c>
      <c r="AE24" s="55">
        <v>0</v>
      </c>
      <c r="AF24" s="68">
        <v>0.33</v>
      </c>
      <c r="AG24" s="68">
        <v>0.33</v>
      </c>
      <c r="AH24" s="55">
        <v>0.33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66">
        <v>429</v>
      </c>
      <c r="B25" s="67" t="s">
        <v>83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0.5</v>
      </c>
      <c r="P25" s="68">
        <v>0.5</v>
      </c>
      <c r="Q25" s="68">
        <v>0</v>
      </c>
      <c r="R25" s="68">
        <v>0</v>
      </c>
      <c r="S25" s="55">
        <v>0</v>
      </c>
      <c r="T25" s="68">
        <v>1</v>
      </c>
      <c r="U25" s="68">
        <v>0.5</v>
      </c>
      <c r="V25" s="68">
        <v>0</v>
      </c>
      <c r="W25" s="55">
        <v>0.5</v>
      </c>
      <c r="X25" s="69">
        <v>0</v>
      </c>
      <c r="Y25" s="70">
        <v>0.5</v>
      </c>
      <c r="Z25" s="55">
        <v>0.5</v>
      </c>
      <c r="AA25" s="68">
        <v>0</v>
      </c>
      <c r="AB25" s="68">
        <v>1</v>
      </c>
      <c r="AC25" s="68">
        <v>0</v>
      </c>
      <c r="AD25" s="68">
        <v>0</v>
      </c>
      <c r="AE25" s="55">
        <v>0</v>
      </c>
      <c r="AF25" s="68">
        <v>0</v>
      </c>
      <c r="AG25" s="68">
        <v>1</v>
      </c>
      <c r="AH25" s="55">
        <v>0</v>
      </c>
      <c r="AI25" s="6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66">
        <v>430</v>
      </c>
      <c r="B26" s="67" t="s">
        <v>84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0.5</v>
      </c>
      <c r="Q26" s="68">
        <v>0.5</v>
      </c>
      <c r="R26" s="68">
        <v>0</v>
      </c>
      <c r="S26" s="55">
        <v>0</v>
      </c>
      <c r="T26" s="68">
        <v>1</v>
      </c>
      <c r="U26" s="68">
        <v>0.5</v>
      </c>
      <c r="V26" s="68">
        <v>0</v>
      </c>
      <c r="W26" s="55">
        <v>0.5</v>
      </c>
      <c r="X26" s="69">
        <v>0</v>
      </c>
      <c r="Y26" s="70">
        <v>0.5</v>
      </c>
      <c r="Z26" s="55">
        <v>0.5</v>
      </c>
      <c r="AA26" s="68">
        <v>0</v>
      </c>
      <c r="AB26" s="68">
        <v>0</v>
      </c>
      <c r="AC26" s="68">
        <v>0.5</v>
      </c>
      <c r="AD26" s="68">
        <v>0.5</v>
      </c>
      <c r="AE26" s="55">
        <v>0</v>
      </c>
      <c r="AF26" s="68">
        <v>0.5</v>
      </c>
      <c r="AG26" s="68">
        <v>0.5</v>
      </c>
      <c r="AH26" s="55">
        <v>0</v>
      </c>
      <c r="AI26" s="6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66">
        <v>433</v>
      </c>
      <c r="B27" s="67" t="s">
        <v>85</v>
      </c>
      <c r="C27">
        <v>1</v>
      </c>
      <c r="D27" s="55">
        <v>0</v>
      </c>
      <c r="E27">
        <v>0</v>
      </c>
      <c r="F27">
        <v>0</v>
      </c>
      <c r="G27">
        <v>0</v>
      </c>
      <c r="H27">
        <v>0.5</v>
      </c>
      <c r="I27">
        <v>0.5</v>
      </c>
      <c r="J27" s="55">
        <v>0</v>
      </c>
      <c r="K27" s="68">
        <v>0</v>
      </c>
      <c r="L27" s="68">
        <v>0</v>
      </c>
      <c r="M27" s="68">
        <v>0</v>
      </c>
      <c r="N27" s="68">
        <v>0</v>
      </c>
      <c r="O27" s="68">
        <v>1</v>
      </c>
      <c r="P27" s="68">
        <v>0</v>
      </c>
      <c r="Q27" s="68">
        <v>0</v>
      </c>
      <c r="R27" s="68">
        <v>0</v>
      </c>
      <c r="S27" s="55">
        <v>0</v>
      </c>
      <c r="T27" s="68">
        <v>0</v>
      </c>
      <c r="U27" s="68">
        <v>0.5</v>
      </c>
      <c r="V27" s="68">
        <v>0.5</v>
      </c>
      <c r="W27" s="55">
        <v>0</v>
      </c>
      <c r="X27" s="69">
        <v>0</v>
      </c>
      <c r="Y27" s="70">
        <v>0.5</v>
      </c>
      <c r="Z27" s="55">
        <v>0.5</v>
      </c>
      <c r="AA27" s="68">
        <v>0</v>
      </c>
      <c r="AB27" s="68">
        <v>0</v>
      </c>
      <c r="AC27" s="68">
        <v>0.5</v>
      </c>
      <c r="AD27" s="68">
        <v>0.5</v>
      </c>
      <c r="AE27" s="55">
        <v>0</v>
      </c>
      <c r="AF27" s="68">
        <v>0</v>
      </c>
      <c r="AG27" s="68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66">
        <v>434</v>
      </c>
      <c r="B28" s="67" t="s">
        <v>65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0.5</v>
      </c>
      <c r="Q28" s="68">
        <v>0.5</v>
      </c>
      <c r="R28" s="68">
        <v>0</v>
      </c>
      <c r="S28" s="55">
        <v>0</v>
      </c>
      <c r="T28" s="68">
        <v>1</v>
      </c>
      <c r="U28" s="68">
        <v>1</v>
      </c>
      <c r="V28" s="68">
        <v>0</v>
      </c>
      <c r="W28" s="55">
        <v>0</v>
      </c>
      <c r="X28" s="69">
        <v>0</v>
      </c>
      <c r="Y28" s="70">
        <v>0.5</v>
      </c>
      <c r="Z28" s="55">
        <v>0.5</v>
      </c>
      <c r="AA28" s="68">
        <v>0</v>
      </c>
      <c r="AB28" s="68">
        <v>1</v>
      </c>
      <c r="AC28" s="68">
        <v>0</v>
      </c>
      <c r="AD28" s="68">
        <v>0</v>
      </c>
      <c r="AE28" s="55">
        <v>0</v>
      </c>
      <c r="AF28" s="68">
        <v>0</v>
      </c>
      <c r="AG28" s="6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67" ht="12.75">
      <c r="A29" s="66"/>
      <c r="B29" s="67"/>
      <c r="D29" s="55"/>
      <c r="J29" s="55"/>
      <c r="S29" s="55"/>
      <c r="T29" s="68"/>
      <c r="W29" s="55"/>
      <c r="Z29" s="55"/>
      <c r="AA29" s="68"/>
      <c r="AE29" s="55"/>
      <c r="AH29" s="55"/>
      <c r="AI29" s="6"/>
      <c r="AJ29" s="6"/>
      <c r="AK29" s="6"/>
      <c r="AL29" s="6"/>
      <c r="AM29" s="6"/>
      <c r="AN29" s="6"/>
      <c r="BH29">
        <f t="shared" si="27"/>
        <v>0</v>
      </c>
      <c r="BO29">
        <f t="shared" si="34"/>
        <v>0</v>
      </c>
    </row>
    <row r="30" spans="1:82" ht="12.75">
      <c r="A30" s="66"/>
      <c r="B30" s="67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66"/>
      <c r="B31" s="67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66"/>
      <c r="B32" s="67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66"/>
      <c r="B33" s="67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66"/>
      <c r="B34" s="67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aca="true" t="shared" si="43" ref="A35:A70">IF(B35&gt;0,A34+1,)</f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aca="true" t="shared" si="44" ref="AQ37:AQ54">IF((B37)&gt;0,1,0)</f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aca="true" t="shared" si="45" ref="BY37:BY54">IF(AS37+AT37+AU37+AV37+AW37+AX37&gt;0,1,0)</f>
        <v>0</v>
      </c>
      <c r="BZ37">
        <f aca="true" t="shared" si="46" ref="BZ37:BZ54">IF(AY37+AZ37+BA37+BB37+BC37+BD37+BE37+BF37+BG37&gt;0,1,0)</f>
        <v>0</v>
      </c>
      <c r="CA37">
        <f aca="true" t="shared" si="47" ref="CA37:CA54">IF(BH37+BI37+BJ37+BK37&gt;0,1,0)</f>
        <v>0</v>
      </c>
      <c r="CB37">
        <f aca="true" t="shared" si="48" ref="CB37:CB54">IF(BL37+BM37+BN37&gt;0,1,0)</f>
        <v>0</v>
      </c>
      <c r="CC37">
        <f aca="true" t="shared" si="49" ref="CC37:CC54">IF(BO37+BP37+BQ37+BR37+BS37&gt;0,1,0)</f>
        <v>0</v>
      </c>
      <c r="CD37">
        <f aca="true" t="shared" si="50" ref="CD37:CD54">IF(BT37+BU37+BV37&gt;0,1,0)</f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44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45"/>
        <v>0</v>
      </c>
      <c r="BZ38">
        <f t="shared" si="46"/>
        <v>0</v>
      </c>
      <c r="CA38">
        <f t="shared" si="47"/>
        <v>0</v>
      </c>
      <c r="CB38">
        <f t="shared" si="48"/>
        <v>0</v>
      </c>
      <c r="CC38">
        <f t="shared" si="49"/>
        <v>0</v>
      </c>
      <c r="CD38">
        <f t="shared" si="5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t="shared" si="44"/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t="shared" si="45"/>
        <v>0</v>
      </c>
      <c r="BZ39">
        <f t="shared" si="46"/>
        <v>0</v>
      </c>
      <c r="CA39">
        <f t="shared" si="47"/>
        <v>0</v>
      </c>
      <c r="CB39">
        <f t="shared" si="48"/>
        <v>0</v>
      </c>
      <c r="CC39">
        <f t="shared" si="49"/>
        <v>0</v>
      </c>
      <c r="CD39">
        <f t="shared" si="50"/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P53" s="7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P54" s="7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aca="true" t="shared" si="51" ref="AQ55:AQ101">IF((B55)&gt;0,1,0)</f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aca="true" t="shared" si="52" ref="BY55:BY101">IF(AS55+AT55+AU55+AV55+AW55+AX55&gt;0,1,0)</f>
        <v>0</v>
      </c>
      <c r="BZ55">
        <f aca="true" t="shared" si="53" ref="BZ55:BZ101">IF(AY55+AZ55+BA55+BB55+BC55+BD55+BE55+BF55+BG55&gt;0,1,0)</f>
        <v>0</v>
      </c>
      <c r="CA55">
        <f aca="true" t="shared" si="54" ref="CA55:CA101">IF(BH55+BI55+BJ55+BK55&gt;0,1,0)</f>
        <v>0</v>
      </c>
      <c r="CB55">
        <f aca="true" t="shared" si="55" ref="CB55:CB101">IF(BL55+BM55+BN55&gt;0,1,0)</f>
        <v>0</v>
      </c>
      <c r="CC55">
        <f aca="true" t="shared" si="56" ref="CC55:CC101">IF(BO55+BP55+BQ55+BR55+BS55&gt;0,1,0)</f>
        <v>0</v>
      </c>
      <c r="CD55">
        <f aca="true" t="shared" si="57" ref="CD55:CD101">IF(BT55+BU55+BV55&gt;0,1,0)</f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51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52"/>
        <v>0</v>
      </c>
      <c r="BZ56">
        <f t="shared" si="53"/>
        <v>0</v>
      </c>
      <c r="CA56">
        <f t="shared" si="54"/>
        <v>0</v>
      </c>
      <c r="CB56">
        <f t="shared" si="55"/>
        <v>0</v>
      </c>
      <c r="CC56">
        <f t="shared" si="56"/>
        <v>0</v>
      </c>
      <c r="CD56">
        <f t="shared" si="57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t="shared" si="51"/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t="shared" si="52"/>
        <v>0</v>
      </c>
      <c r="BZ57">
        <f t="shared" si="53"/>
        <v>0</v>
      </c>
      <c r="CA57">
        <f t="shared" si="54"/>
        <v>0</v>
      </c>
      <c r="CB57">
        <f t="shared" si="55"/>
        <v>0</v>
      </c>
      <c r="CC57">
        <f t="shared" si="56"/>
        <v>0</v>
      </c>
      <c r="CD57">
        <f t="shared" si="57"/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aca="true" t="shared" si="58" ref="AR70:AR105">IF(C70+D70&gt;0,1,0)</f>
        <v>0</v>
      </c>
      <c r="AS70">
        <f aca="true" t="shared" si="59" ref="AS70:AS105">IF(E70&gt;0,1,0)</f>
        <v>0</v>
      </c>
      <c r="AT70">
        <f aca="true" t="shared" si="60" ref="AT70:AT105">IF(F70&gt;0,1,0)</f>
        <v>0</v>
      </c>
      <c r="AU70">
        <f aca="true" t="shared" si="61" ref="AU70:AU105">IF(G70&gt;0,1,0)</f>
        <v>0</v>
      </c>
      <c r="AV70">
        <f aca="true" t="shared" si="62" ref="AV70:AV105">IF(H70&gt;0,1,0)</f>
        <v>0</v>
      </c>
      <c r="AW70">
        <f aca="true" t="shared" si="63" ref="AW70:AW105">IF(I70&gt;0,1,0)</f>
        <v>0</v>
      </c>
      <c r="AX70">
        <f aca="true" t="shared" si="64" ref="AX70:AX105">IF(J70&gt;0,1,0)</f>
        <v>0</v>
      </c>
      <c r="AY70">
        <f aca="true" t="shared" si="65" ref="AY70:AY105">IF(K70&gt;0,1,0)</f>
        <v>0</v>
      </c>
      <c r="AZ70">
        <f aca="true" t="shared" si="66" ref="AZ70:AZ105">IF(L70&gt;0,1,0)</f>
        <v>0</v>
      </c>
      <c r="BA70">
        <f aca="true" t="shared" si="67" ref="BA70:BA105">IF(M70&gt;0,1,0)</f>
        <v>0</v>
      </c>
      <c r="BB70">
        <f aca="true" t="shared" si="68" ref="BB70:BB105">IF(N70&gt;0,1,0)</f>
        <v>0</v>
      </c>
      <c r="BC70">
        <f aca="true" t="shared" si="69" ref="BC70:BC105">IF(O70&gt;0,1,0)</f>
        <v>0</v>
      </c>
      <c r="BD70">
        <f aca="true" t="shared" si="70" ref="BD70:BD105">IF(P70&gt;0,1,0)</f>
        <v>0</v>
      </c>
      <c r="BE70">
        <f aca="true" t="shared" si="71" ref="BE70:BE105">IF(Q70&gt;0,1,0)</f>
        <v>0</v>
      </c>
      <c r="BF70">
        <f aca="true" t="shared" si="72" ref="BF70:BF105">IF(R70&gt;0,1,0)</f>
        <v>0</v>
      </c>
      <c r="BG70">
        <f aca="true" t="shared" si="73" ref="BG70:BG105">IF(S70&gt;0,1,0)</f>
        <v>0</v>
      </c>
      <c r="BH70">
        <f aca="true" t="shared" si="74" ref="BH70:BH105">IF(T70&gt;0,1,0)</f>
        <v>0</v>
      </c>
      <c r="BI70">
        <f aca="true" t="shared" si="75" ref="BI70:BI105">IF(U70&gt;0,1,0)</f>
        <v>0</v>
      </c>
      <c r="BJ70">
        <f aca="true" t="shared" si="76" ref="BJ70:BJ105">IF(V70&gt;0,1,0)</f>
        <v>0</v>
      </c>
      <c r="BK70">
        <f aca="true" t="shared" si="77" ref="BK70:BK105">IF(W70&gt;0,1,0)</f>
        <v>0</v>
      </c>
      <c r="BL70">
        <f aca="true" t="shared" si="78" ref="BL70:BL105">IF(X70&gt;0,1,0)</f>
        <v>0</v>
      </c>
      <c r="BM70">
        <f aca="true" t="shared" si="79" ref="BM70:BM105">IF(Y70&gt;0,1,0)</f>
        <v>0</v>
      </c>
      <c r="BN70">
        <f aca="true" t="shared" si="80" ref="BN70:BN105">IF(Z70&gt;0,1,0)</f>
        <v>0</v>
      </c>
      <c r="BO70">
        <f aca="true" t="shared" si="81" ref="BO70:BO105">IF(AA70&gt;0,1,0)</f>
        <v>0</v>
      </c>
      <c r="BP70">
        <f aca="true" t="shared" si="82" ref="BP70:BP105">IF(AB70&gt;0,1,0)</f>
        <v>0</v>
      </c>
      <c r="BQ70">
        <f aca="true" t="shared" si="83" ref="BQ70:BQ105">IF(AC70&gt;0,1,0)</f>
        <v>0</v>
      </c>
      <c r="BR70">
        <f aca="true" t="shared" si="84" ref="BR70:BR105">IF(AD70&gt;0,1,0)</f>
        <v>0</v>
      </c>
      <c r="BS70">
        <f aca="true" t="shared" si="85" ref="BS70:BS105">IF(AE70&gt;0,1,0)</f>
        <v>0</v>
      </c>
      <c r="BT70">
        <f aca="true" t="shared" si="86" ref="BT70:BT105">IF(AF70&gt;0,1,0)</f>
        <v>0</v>
      </c>
      <c r="BU70">
        <f aca="true" t="shared" si="87" ref="BU70:BU105">IF(AG70&gt;0,1,0)</f>
        <v>0</v>
      </c>
      <c r="BV70">
        <f aca="true" t="shared" si="88" ref="BV70:BV105">IF(AH70&gt;0,1,0)</f>
        <v>0</v>
      </c>
      <c r="BX70">
        <f aca="true" t="shared" si="89" ref="BX70:BX105">AR70</f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aca="true" t="shared" si="90" ref="A71:A105">IF(B71&gt;0,A70+1,)</f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58"/>
        <v>0</v>
      </c>
      <c r="AS71">
        <f t="shared" si="59"/>
        <v>0</v>
      </c>
      <c r="AT71">
        <f t="shared" si="60"/>
        <v>0</v>
      </c>
      <c r="AU71">
        <f t="shared" si="61"/>
        <v>0</v>
      </c>
      <c r="AV71">
        <f t="shared" si="62"/>
        <v>0</v>
      </c>
      <c r="AW71">
        <f t="shared" si="63"/>
        <v>0</v>
      </c>
      <c r="AX71">
        <f t="shared" si="64"/>
        <v>0</v>
      </c>
      <c r="AY71">
        <f t="shared" si="65"/>
        <v>0</v>
      </c>
      <c r="AZ71">
        <f t="shared" si="66"/>
        <v>0</v>
      </c>
      <c r="BA71">
        <f t="shared" si="67"/>
        <v>0</v>
      </c>
      <c r="BB71">
        <f t="shared" si="68"/>
        <v>0</v>
      </c>
      <c r="BC71">
        <f t="shared" si="69"/>
        <v>0</v>
      </c>
      <c r="BD71">
        <f t="shared" si="70"/>
        <v>0</v>
      </c>
      <c r="BE71">
        <f t="shared" si="71"/>
        <v>0</v>
      </c>
      <c r="BF71">
        <f t="shared" si="72"/>
        <v>0</v>
      </c>
      <c r="BG71">
        <f t="shared" si="73"/>
        <v>0</v>
      </c>
      <c r="BH71">
        <f t="shared" si="74"/>
        <v>0</v>
      </c>
      <c r="BI71">
        <f t="shared" si="75"/>
        <v>0</v>
      </c>
      <c r="BJ71">
        <f t="shared" si="76"/>
        <v>0</v>
      </c>
      <c r="BK71">
        <f t="shared" si="77"/>
        <v>0</v>
      </c>
      <c r="BL71">
        <f t="shared" si="78"/>
        <v>0</v>
      </c>
      <c r="BM71">
        <f t="shared" si="79"/>
        <v>0</v>
      </c>
      <c r="BN71">
        <f t="shared" si="80"/>
        <v>0</v>
      </c>
      <c r="BO71">
        <f t="shared" si="81"/>
        <v>0</v>
      </c>
      <c r="BP71">
        <f t="shared" si="82"/>
        <v>0</v>
      </c>
      <c r="BQ71">
        <f t="shared" si="83"/>
        <v>0</v>
      </c>
      <c r="BR71">
        <f t="shared" si="84"/>
        <v>0</v>
      </c>
      <c r="BS71">
        <f t="shared" si="85"/>
        <v>0</v>
      </c>
      <c r="BT71">
        <f t="shared" si="86"/>
        <v>0</v>
      </c>
      <c r="BU71">
        <f t="shared" si="87"/>
        <v>0</v>
      </c>
      <c r="BV71">
        <f t="shared" si="88"/>
        <v>0</v>
      </c>
      <c r="BX71">
        <f t="shared" si="89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9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  <c r="AY72">
        <f t="shared" si="65"/>
        <v>0</v>
      </c>
      <c r="AZ72">
        <f t="shared" si="66"/>
        <v>0</v>
      </c>
      <c r="BA72">
        <f t="shared" si="67"/>
        <v>0</v>
      </c>
      <c r="BB72">
        <f t="shared" si="68"/>
        <v>0</v>
      </c>
      <c r="BC72">
        <f t="shared" si="69"/>
        <v>0</v>
      </c>
      <c r="BD72">
        <f t="shared" si="70"/>
        <v>0</v>
      </c>
      <c r="BE72">
        <f t="shared" si="71"/>
        <v>0</v>
      </c>
      <c r="BF72">
        <f t="shared" si="72"/>
        <v>0</v>
      </c>
      <c r="BG72">
        <f t="shared" si="73"/>
        <v>0</v>
      </c>
      <c r="BH72">
        <f t="shared" si="74"/>
        <v>0</v>
      </c>
      <c r="BI72">
        <f t="shared" si="75"/>
        <v>0</v>
      </c>
      <c r="BJ72">
        <f t="shared" si="76"/>
        <v>0</v>
      </c>
      <c r="BK72">
        <f t="shared" si="77"/>
        <v>0</v>
      </c>
      <c r="BL72">
        <f t="shared" si="78"/>
        <v>0</v>
      </c>
      <c r="BM72">
        <f t="shared" si="79"/>
        <v>0</v>
      </c>
      <c r="BN72">
        <f t="shared" si="80"/>
        <v>0</v>
      </c>
      <c r="BO72">
        <f t="shared" si="81"/>
        <v>0</v>
      </c>
      <c r="BP72">
        <f t="shared" si="82"/>
        <v>0</v>
      </c>
      <c r="BQ72">
        <f t="shared" si="83"/>
        <v>0</v>
      </c>
      <c r="BR72">
        <f t="shared" si="84"/>
        <v>0</v>
      </c>
      <c r="BS72">
        <f t="shared" si="85"/>
        <v>0</v>
      </c>
      <c r="BT72">
        <f t="shared" si="86"/>
        <v>0</v>
      </c>
      <c r="BU72">
        <f t="shared" si="87"/>
        <v>0</v>
      </c>
      <c r="BV72">
        <f t="shared" si="88"/>
        <v>0</v>
      </c>
      <c r="BX72">
        <f t="shared" si="89"/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t="shared" si="90"/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6"/>
      <c r="C76" s="7"/>
      <c r="D76" s="55"/>
      <c r="E76" s="1"/>
      <c r="F76" s="1"/>
      <c r="G76" s="1"/>
      <c r="H76" s="1"/>
      <c r="I76" s="1"/>
      <c r="J76" s="59"/>
      <c r="K76" s="2"/>
      <c r="L76" s="2"/>
      <c r="M76" s="2"/>
      <c r="N76" s="2"/>
      <c r="O76" s="2"/>
      <c r="P76" s="2"/>
      <c r="Q76" s="2"/>
      <c r="R76" s="2"/>
      <c r="S76" s="60"/>
      <c r="T76" s="3"/>
      <c r="U76" s="3"/>
      <c r="V76" s="3"/>
      <c r="W76" s="61"/>
      <c r="X76" s="9"/>
      <c r="Y76" s="9"/>
      <c r="Z76" s="62"/>
      <c r="AA76" s="5"/>
      <c r="AB76" s="5"/>
      <c r="AC76" s="5"/>
      <c r="AD76" s="5"/>
      <c r="AE76" s="63"/>
      <c r="AF76" s="6"/>
      <c r="AG76" s="6"/>
      <c r="AH76" s="64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6"/>
      <c r="C77" s="7"/>
      <c r="D77" s="55"/>
      <c r="E77" s="1"/>
      <c r="F77" s="1"/>
      <c r="G77" s="1"/>
      <c r="H77" s="1"/>
      <c r="I77" s="1"/>
      <c r="J77" s="59"/>
      <c r="K77" s="2"/>
      <c r="L77" s="2"/>
      <c r="M77" s="2"/>
      <c r="N77" s="2"/>
      <c r="O77" s="2"/>
      <c r="P77" s="2"/>
      <c r="Q77" s="2"/>
      <c r="R77" s="2"/>
      <c r="S77" s="60"/>
      <c r="T77" s="3"/>
      <c r="U77" s="3"/>
      <c r="V77" s="3"/>
      <c r="W77" s="61"/>
      <c r="X77" s="9"/>
      <c r="Y77" s="9"/>
      <c r="Z77" s="62"/>
      <c r="AA77" s="5"/>
      <c r="AB77" s="5"/>
      <c r="AC77" s="5"/>
      <c r="AD77" s="5"/>
      <c r="AE77" s="63"/>
      <c r="AF77" s="6"/>
      <c r="AG77" s="6"/>
      <c r="AH77" s="64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>IF((B102)&gt;0,1,0)</f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>IF(AS102+AT102+AU102+AV102+AW102+AX102&gt;0,1,0)</f>
        <v>0</v>
      </c>
      <c r="BZ102">
        <f>IF(AY102+AZ102+BA102+BB102+BC102+BD102+BE102+BF102+BG102&gt;0,1,0)</f>
        <v>0</v>
      </c>
      <c r="CA102">
        <f>IF(BH102+BI102+BJ102+BK102&gt;0,1,0)</f>
        <v>0</v>
      </c>
      <c r="CB102">
        <f>IF(BL102+BM102+BN102&gt;0,1,0)</f>
        <v>0</v>
      </c>
      <c r="CC102">
        <f>IF(BO102+BP102+BQ102+BR102+BS102&gt;0,1,0)</f>
        <v>0</v>
      </c>
      <c r="CD102">
        <f>IF(BT102+BU102+BV102&gt;0,1,0)</f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>IF((B103)&gt;0,1,0)</f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>IF(AS103+AT103+AU103+AV103+AW103+AX103&gt;0,1,0)</f>
        <v>0</v>
      </c>
      <c r="BZ103">
        <f>IF(AY103+AZ103+BA103+BB103+BC103+BD103+BE103+BF103+BG103&gt;0,1,0)</f>
        <v>0</v>
      </c>
      <c r="CA103">
        <f>IF(BH103+BI103+BJ103+BK103&gt;0,1,0)</f>
        <v>0</v>
      </c>
      <c r="CB103">
        <f>IF(BL103+BM103+BN103&gt;0,1,0)</f>
        <v>0</v>
      </c>
      <c r="CC103">
        <f>IF(BO103+BP103+BQ103+BR103+BS103&gt;0,1,0)</f>
        <v>0</v>
      </c>
      <c r="CD103">
        <f>IF(BT103+BU103+BV103&gt;0,1,0)</f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s="8" customFormat="1" ht="12.75">
      <c r="A106" s="8">
        <f>AQ106</f>
        <v>22</v>
      </c>
      <c r="B106" s="57" t="s">
        <v>38</v>
      </c>
      <c r="D106" s="57"/>
      <c r="J106" s="57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Z106" s="57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 t="s">
        <v>39</v>
      </c>
      <c r="AQ106" s="7">
        <f aca="true" t="shared" si="91" ref="AQ106:BV106">SUM(AQ7:AQ105)</f>
        <v>22</v>
      </c>
      <c r="AR106" s="7">
        <f t="shared" si="91"/>
        <v>22</v>
      </c>
      <c r="AS106" s="7">
        <f t="shared" si="91"/>
        <v>15</v>
      </c>
      <c r="AT106" s="7">
        <f t="shared" si="91"/>
        <v>4</v>
      </c>
      <c r="AU106" s="7">
        <f t="shared" si="91"/>
        <v>1</v>
      </c>
      <c r="AV106" s="7">
        <f t="shared" si="91"/>
        <v>4</v>
      </c>
      <c r="AW106" s="7">
        <f t="shared" si="91"/>
        <v>8</v>
      </c>
      <c r="AX106" s="7">
        <f t="shared" si="91"/>
        <v>0</v>
      </c>
      <c r="AY106" s="7">
        <f t="shared" si="91"/>
        <v>1</v>
      </c>
      <c r="AZ106" s="7">
        <f t="shared" si="91"/>
        <v>1</v>
      </c>
      <c r="BA106" s="7">
        <f t="shared" si="91"/>
        <v>0</v>
      </c>
      <c r="BB106" s="7">
        <f t="shared" si="91"/>
        <v>1</v>
      </c>
      <c r="BC106" s="7">
        <f t="shared" si="91"/>
        <v>15</v>
      </c>
      <c r="BD106" s="7">
        <f t="shared" si="91"/>
        <v>19</v>
      </c>
      <c r="BE106" s="7">
        <f t="shared" si="91"/>
        <v>9</v>
      </c>
      <c r="BF106" s="7">
        <f t="shared" si="91"/>
        <v>3</v>
      </c>
      <c r="BG106" s="7">
        <f t="shared" si="91"/>
        <v>1</v>
      </c>
      <c r="BH106" s="7">
        <f t="shared" si="91"/>
        <v>8</v>
      </c>
      <c r="BI106" s="7">
        <f t="shared" si="91"/>
        <v>14</v>
      </c>
      <c r="BJ106" s="7">
        <f t="shared" si="91"/>
        <v>12</v>
      </c>
      <c r="BK106" s="7">
        <f t="shared" si="91"/>
        <v>16</v>
      </c>
      <c r="BL106" s="7">
        <f t="shared" si="91"/>
        <v>1</v>
      </c>
      <c r="BM106" s="7">
        <f t="shared" si="91"/>
        <v>22</v>
      </c>
      <c r="BN106" s="7">
        <f t="shared" si="91"/>
        <v>14</v>
      </c>
      <c r="BO106" s="7">
        <f t="shared" si="91"/>
        <v>0</v>
      </c>
      <c r="BP106" s="7">
        <f t="shared" si="91"/>
        <v>11</v>
      </c>
      <c r="BQ106" s="7">
        <f t="shared" si="91"/>
        <v>15</v>
      </c>
      <c r="BR106" s="7">
        <f t="shared" si="91"/>
        <v>12</v>
      </c>
      <c r="BS106" s="7">
        <f t="shared" si="91"/>
        <v>7</v>
      </c>
      <c r="BT106" s="7">
        <f t="shared" si="91"/>
        <v>4</v>
      </c>
      <c r="BU106" s="7">
        <f t="shared" si="91"/>
        <v>21</v>
      </c>
      <c r="BV106" s="7">
        <f t="shared" si="91"/>
        <v>6</v>
      </c>
      <c r="BW106" s="8" t="s">
        <v>39</v>
      </c>
      <c r="BX106" s="8">
        <f>SUM(BX7:BX105)</f>
        <v>22</v>
      </c>
      <c r="BY106" s="8">
        <f aca="true" t="shared" si="92" ref="BY106:CD106">SUM(BY7:BY105)</f>
        <v>22</v>
      </c>
      <c r="BZ106" s="8">
        <f t="shared" si="92"/>
        <v>22</v>
      </c>
      <c r="CA106" s="8">
        <f t="shared" si="92"/>
        <v>22</v>
      </c>
      <c r="CB106" s="8">
        <f t="shared" si="92"/>
        <v>22</v>
      </c>
      <c r="CC106" s="8">
        <f t="shared" si="92"/>
        <v>22</v>
      </c>
      <c r="CD106" s="8">
        <f t="shared" si="92"/>
        <v>22</v>
      </c>
    </row>
    <row r="107" spans="1:40" ht="12.75">
      <c r="A107" s="7"/>
      <c r="B107" s="57" t="s">
        <v>40</v>
      </c>
      <c r="C107" s="8"/>
      <c r="D107" s="59">
        <f>SUM(D7:D105)</f>
        <v>0</v>
      </c>
      <c r="E107" s="1">
        <f aca="true" t="shared" si="93" ref="E107:AH107">SUM(E7:E105)</f>
        <v>14</v>
      </c>
      <c r="F107" s="1">
        <f>SUM(F7:F105)</f>
        <v>3</v>
      </c>
      <c r="G107" s="1">
        <f t="shared" si="93"/>
        <v>1</v>
      </c>
      <c r="H107" s="1">
        <f t="shared" si="93"/>
        <v>1.75</v>
      </c>
      <c r="I107" s="1">
        <f t="shared" si="93"/>
        <v>6.25</v>
      </c>
      <c r="J107" s="59">
        <f t="shared" si="93"/>
        <v>0</v>
      </c>
      <c r="K107" s="1">
        <f t="shared" si="93"/>
        <v>0.5</v>
      </c>
      <c r="L107" s="1">
        <f t="shared" si="93"/>
        <v>0.5</v>
      </c>
      <c r="M107" s="1">
        <f t="shared" si="93"/>
        <v>0</v>
      </c>
      <c r="N107" s="1">
        <f t="shared" si="93"/>
        <v>0.5</v>
      </c>
      <c r="O107" s="1">
        <f t="shared" si="93"/>
        <v>7.41</v>
      </c>
      <c r="P107" s="1">
        <f t="shared" si="93"/>
        <v>8.49</v>
      </c>
      <c r="Q107" s="1">
        <f t="shared" si="93"/>
        <v>3.49</v>
      </c>
      <c r="R107" s="1">
        <f t="shared" si="93"/>
        <v>0.8300000000000001</v>
      </c>
      <c r="S107" s="59">
        <f t="shared" si="93"/>
        <v>0.25</v>
      </c>
      <c r="T107" s="1">
        <f t="shared" si="93"/>
        <v>8</v>
      </c>
      <c r="U107" s="1">
        <f t="shared" si="93"/>
        <v>6.99</v>
      </c>
      <c r="V107" s="1">
        <f t="shared" si="93"/>
        <v>5.99</v>
      </c>
      <c r="W107" s="59">
        <f t="shared" si="93"/>
        <v>8.99</v>
      </c>
      <c r="X107" s="1">
        <f t="shared" si="93"/>
        <v>0.5</v>
      </c>
      <c r="Y107" s="1">
        <f t="shared" si="93"/>
        <v>14.5</v>
      </c>
      <c r="Z107" s="59">
        <f t="shared" si="93"/>
        <v>7</v>
      </c>
      <c r="AA107" s="1">
        <f t="shared" si="93"/>
        <v>0</v>
      </c>
      <c r="AB107" s="1">
        <f t="shared" si="93"/>
        <v>6.75</v>
      </c>
      <c r="AC107" s="1">
        <f t="shared" si="93"/>
        <v>6.91</v>
      </c>
      <c r="AD107" s="1">
        <f t="shared" si="93"/>
        <v>5.41</v>
      </c>
      <c r="AE107" s="59">
        <f t="shared" si="93"/>
        <v>2.91</v>
      </c>
      <c r="AF107" s="1">
        <f t="shared" si="93"/>
        <v>1.83</v>
      </c>
      <c r="AG107" s="1">
        <f t="shared" si="93"/>
        <v>16.83</v>
      </c>
      <c r="AH107" s="59">
        <f t="shared" si="93"/>
        <v>3.33</v>
      </c>
      <c r="AI107" s="6"/>
      <c r="AJ107" s="6"/>
      <c r="AK107" s="6"/>
      <c r="AL107" s="6"/>
      <c r="AM107" s="6"/>
      <c r="AN107" s="6"/>
    </row>
    <row r="108" spans="1:43" ht="12.75">
      <c r="A108" s="7"/>
      <c r="B108" s="57" t="s">
        <v>41</v>
      </c>
      <c r="C108" s="8"/>
      <c r="D108" s="59">
        <f>AR106</f>
        <v>22</v>
      </c>
      <c r="E108" s="1">
        <f>BY106</f>
        <v>22</v>
      </c>
      <c r="F108" s="1">
        <f>BY106</f>
        <v>22</v>
      </c>
      <c r="G108" s="1">
        <f>BY106</f>
        <v>22</v>
      </c>
      <c r="H108" s="1">
        <f>BY106</f>
        <v>22</v>
      </c>
      <c r="I108" s="1">
        <f>BY106</f>
        <v>22</v>
      </c>
      <c r="J108" s="59">
        <f>BY106</f>
        <v>22</v>
      </c>
      <c r="K108" s="2">
        <f>BZ106</f>
        <v>22</v>
      </c>
      <c r="L108" s="2">
        <f>BZ106</f>
        <v>22</v>
      </c>
      <c r="M108" s="2">
        <f>BZ106</f>
        <v>22</v>
      </c>
      <c r="N108" s="2">
        <f>BZ106</f>
        <v>22</v>
      </c>
      <c r="O108" s="2">
        <f>BZ106</f>
        <v>22</v>
      </c>
      <c r="P108" s="2">
        <f>BZ106</f>
        <v>22</v>
      </c>
      <c r="Q108" s="2">
        <f>BZ106</f>
        <v>22</v>
      </c>
      <c r="R108" s="2">
        <f>BZ106</f>
        <v>22</v>
      </c>
      <c r="S108" s="60">
        <f>BZ106</f>
        <v>22</v>
      </c>
      <c r="T108" s="3">
        <f>CA106</f>
        <v>22</v>
      </c>
      <c r="U108" s="3">
        <f>CA106</f>
        <v>22</v>
      </c>
      <c r="V108" s="3">
        <f>CA106</f>
        <v>22</v>
      </c>
      <c r="W108" s="61">
        <f>CA106</f>
        <v>22</v>
      </c>
      <c r="X108" s="8">
        <f>CB106</f>
        <v>22</v>
      </c>
      <c r="Y108" s="8">
        <f>CB106</f>
        <v>22</v>
      </c>
      <c r="Z108" s="57">
        <f>CB106</f>
        <v>22</v>
      </c>
      <c r="AA108" s="5">
        <f>CC106</f>
        <v>22</v>
      </c>
      <c r="AB108" s="5">
        <f>CC106</f>
        <v>22</v>
      </c>
      <c r="AC108" s="5">
        <f>CC106</f>
        <v>22</v>
      </c>
      <c r="AD108" s="5">
        <f>CC106</f>
        <v>22</v>
      </c>
      <c r="AE108" s="63">
        <f>CC106</f>
        <v>22</v>
      </c>
      <c r="AF108" s="6">
        <f>CD106</f>
        <v>22</v>
      </c>
      <c r="AG108" s="6">
        <f>CD106</f>
        <v>22</v>
      </c>
      <c r="AH108" s="64">
        <f>CD106</f>
        <v>22</v>
      </c>
      <c r="AI108" s="6"/>
      <c r="AJ108" s="6"/>
      <c r="AK108" s="6"/>
      <c r="AL108" s="6"/>
      <c r="AM108" s="6"/>
      <c r="AN108" s="6"/>
      <c r="AP108" t="s">
        <v>54</v>
      </c>
      <c r="AQ108">
        <f>SUM(BX106:CD106)</f>
        <v>154</v>
      </c>
    </row>
    <row r="109" spans="1:43" ht="12.75">
      <c r="A109" s="7"/>
      <c r="B109" s="8"/>
      <c r="C109" s="8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8"/>
      <c r="Y109" s="8"/>
      <c r="Z109" s="8"/>
      <c r="AA109" s="5"/>
      <c r="AB109" s="5"/>
      <c r="AC109" s="5"/>
      <c r="AD109" s="5"/>
      <c r="AE109" s="5"/>
      <c r="AF109" s="6"/>
      <c r="AG109" s="6"/>
      <c r="AH109" s="6"/>
      <c r="AI109" s="6"/>
      <c r="AJ109" s="6"/>
      <c r="AK109" s="6"/>
      <c r="AL109" s="6"/>
      <c r="AM109" s="6"/>
      <c r="AN109" s="6"/>
      <c r="AP109" t="s">
        <v>56</v>
      </c>
      <c r="AQ109">
        <f>AQ106*7-SUM(BX106:CD106)</f>
        <v>0</v>
      </c>
    </row>
    <row r="110" spans="1:43" ht="12.75">
      <c r="A110" s="7"/>
      <c r="B110" s="7" t="s">
        <v>42</v>
      </c>
      <c r="C110" s="7"/>
      <c r="D110" s="47">
        <f>(D107/AR106)*100</f>
        <v>0</v>
      </c>
      <c r="E110" s="47">
        <f>(E107/BY106)*100</f>
        <v>63.63636363636363</v>
      </c>
      <c r="F110" s="47">
        <f>(F107/BY106)*100</f>
        <v>13.636363636363635</v>
      </c>
      <c r="G110" s="47">
        <f>(G107/BY106)*100</f>
        <v>4.545454545454546</v>
      </c>
      <c r="H110" s="47">
        <f>(H107/BY106)*100</f>
        <v>7.954545454545454</v>
      </c>
      <c r="I110" s="47">
        <f>(I107/BY106)*100</f>
        <v>28.40909090909091</v>
      </c>
      <c r="J110" s="47">
        <f>(J107/BY106)*100</f>
        <v>0</v>
      </c>
      <c r="K110" s="47">
        <f>(K107/BZ106)*100</f>
        <v>2.272727272727273</v>
      </c>
      <c r="L110" s="47">
        <f>(L107/BZ106)*100</f>
        <v>2.272727272727273</v>
      </c>
      <c r="M110" s="47">
        <f>(M107/BZ106)*100</f>
        <v>0</v>
      </c>
      <c r="N110" s="47">
        <f>(N107/BZ106)*100</f>
        <v>2.272727272727273</v>
      </c>
      <c r="O110" s="47">
        <f>(O107/BZ106)*100</f>
        <v>33.68181818181819</v>
      </c>
      <c r="P110" s="47">
        <f>(P107/BZ106)*100</f>
        <v>38.59090909090909</v>
      </c>
      <c r="Q110" s="47">
        <f>(Q107/BZ106)*100</f>
        <v>15.863636363636365</v>
      </c>
      <c r="R110" s="47">
        <f>(R107/BZ106)*100</f>
        <v>3.772727272727273</v>
      </c>
      <c r="S110" s="47">
        <f>(S107/BZ106)*100</f>
        <v>1.1363636363636365</v>
      </c>
      <c r="T110" s="47">
        <f>(T107/CA106)*100</f>
        <v>36.36363636363637</v>
      </c>
      <c r="U110" s="47">
        <f>(U107/CA106)*100</f>
        <v>31.772727272727273</v>
      </c>
      <c r="V110" s="47">
        <f>(V107/CA106)*100</f>
        <v>27.227272727272727</v>
      </c>
      <c r="W110" s="47">
        <f>(W107/CA106)*100</f>
        <v>40.86363636363636</v>
      </c>
      <c r="X110" s="47">
        <f>(X107/CB106)*100</f>
        <v>2.272727272727273</v>
      </c>
      <c r="Y110" s="47">
        <f>(Y107/CB106)*100</f>
        <v>65.9090909090909</v>
      </c>
      <c r="Z110" s="47">
        <f>(Z107/CB106)*100</f>
        <v>31.818181818181817</v>
      </c>
      <c r="AA110" s="47">
        <f>(AA107/CC106)*100</f>
        <v>0</v>
      </c>
      <c r="AB110" s="47">
        <f>(AB107/CC106)*100</f>
        <v>30.681818181818183</v>
      </c>
      <c r="AC110" s="47">
        <f>(AC107/CC106)*100</f>
        <v>31.40909090909091</v>
      </c>
      <c r="AD110" s="47">
        <f>(AD107/CC106)*100</f>
        <v>24.59090909090909</v>
      </c>
      <c r="AE110" s="47">
        <f>(AE107/CC106)*100</f>
        <v>13.227272727272728</v>
      </c>
      <c r="AF110" s="47">
        <f>(AF107/CD106)*100</f>
        <v>8.318181818181818</v>
      </c>
      <c r="AG110" s="47">
        <f>(AG107/CD106)*100</f>
        <v>76.49999999999999</v>
      </c>
      <c r="AH110" s="47">
        <f>(AH107/CD106)*100</f>
        <v>15.136363636363637</v>
      </c>
      <c r="AP110" t="s">
        <v>55</v>
      </c>
      <c r="AQ110">
        <f>AQ106*7</f>
        <v>154</v>
      </c>
    </row>
    <row r="112" spans="42:43" ht="12.75">
      <c r="AP112" t="s">
        <v>57</v>
      </c>
      <c r="AQ112">
        <f>(AQ108-AQ109)/AQ110</f>
        <v>1</v>
      </c>
    </row>
  </sheetData>
  <conditionalFormatting sqref="A7:A105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2009-04-28T15:38:37Z</cp:lastPrinted>
  <dcterms:created xsi:type="dcterms:W3CDTF">2001-04-20T19:03:27Z</dcterms:created>
  <dcterms:modified xsi:type="dcterms:W3CDTF">2010-08-30T04:49:33Z</dcterms:modified>
  <cp:category/>
  <cp:version/>
  <cp:contentType/>
  <cp:contentStatus/>
</cp:coreProperties>
</file>